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bookViews>
    <workbookView xWindow="0" yWindow="0" windowWidth="24260" windowHeight="1556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6" i="1"/>
  <c r="D17" i="1"/>
  <c r="D16" i="1"/>
  <c r="D15" i="1"/>
  <c r="D14" i="1"/>
  <c r="C26" i="1"/>
  <c r="C34" i="1"/>
  <c r="C37" i="1"/>
  <c r="E17" i="1"/>
  <c r="F17" i="1"/>
  <c r="C31" i="1"/>
  <c r="C30" i="1"/>
  <c r="C27" i="1"/>
  <c r="C23" i="1"/>
  <c r="C22" i="1"/>
  <c r="C25" i="1"/>
  <c r="E14" i="1"/>
  <c r="F14" i="1"/>
  <c r="C29" i="1"/>
  <c r="E15" i="1"/>
  <c r="F15" i="1"/>
  <c r="C33" i="1"/>
  <c r="E16" i="1"/>
  <c r="F16" i="1"/>
  <c r="F18" i="1"/>
</calcChain>
</file>

<file path=xl/sharedStrings.xml><?xml version="1.0" encoding="utf-8"?>
<sst xmlns="http://schemas.openxmlformats.org/spreadsheetml/2006/main" count="45" uniqueCount="40">
  <si>
    <t>total</t>
  </si>
  <si>
    <t>backpay</t>
  </si>
  <si>
    <t>hrs</t>
  </si>
  <si>
    <t xml:space="preserve"> </t>
  </si>
  <si>
    <t>15su</t>
  </si>
  <si>
    <t>16su</t>
  </si>
  <si>
    <t>hrs/week</t>
  </si>
  <si>
    <t>18su</t>
  </si>
  <si>
    <t>14f</t>
  </si>
  <si>
    <t>15f</t>
  </si>
  <si>
    <t xml:space="preserve">16s </t>
  </si>
  <si>
    <t xml:space="preserve">15s </t>
  </si>
  <si>
    <t>16f</t>
  </si>
  <si>
    <t>17s</t>
  </si>
  <si>
    <t>17su</t>
  </si>
  <si>
    <t>17f</t>
  </si>
  <si>
    <t xml:space="preserve">18s </t>
  </si>
  <si>
    <t>total gross backpay:</t>
  </si>
  <si>
    <t>semester</t>
  </si>
  <si>
    <t>already paid</t>
  </si>
  <si>
    <t>hourly rate</t>
  </si>
  <si>
    <t xml:space="preserve">adjusted </t>
  </si>
  <si>
    <t>hours</t>
  </si>
  <si>
    <t>worked</t>
  </si>
  <si>
    <t>'14-'15</t>
  </si>
  <si>
    <t>'15-'16</t>
  </si>
  <si>
    <t>'16-'17</t>
  </si>
  <si>
    <t>'17-'18</t>
  </si>
  <si>
    <t>Replace values in red  with your own:</t>
  </si>
  <si>
    <t>OVERLOAD PAY:</t>
  </si>
  <si>
    <t>overload hours worked:</t>
  </si>
  <si>
    <t>Adjunct Rates</t>
  </si>
  <si>
    <t>1 - 12 semesters</t>
  </si>
  <si>
    <t>$72.60 contract/hr</t>
  </si>
  <si>
    <t>13 - 20</t>
  </si>
  <si>
    <t>$82.60 contract/hour</t>
  </si>
  <si>
    <t>78.9 contract/hr</t>
  </si>
  <si>
    <t>20 +</t>
  </si>
  <si>
    <t>number of semesters taught:</t>
  </si>
  <si>
    <r>
      <rPr>
        <sz val="11"/>
        <color rgb="FFFF0000"/>
        <rFont val="Calibri"/>
        <family val="2"/>
        <scheme val="minor"/>
      </rPr>
      <t xml:space="preserve">In order to quallify for signing bonus and retroactive pay, adjuncts need to meet the following criteria:                                                                                                                                                  Signing Bonus of $100 per semester: have  taught in 2011-12, 2012-13, and/or 2013-14 and still be on payroll during the period of this contractor have actively sought to be on payroll during the term of this agreement. Maximum of 2 semesters per academic year. (Max 6 semesters total.)   Retroactive Pay: be on payroll on or after May 8, 2017 and be current on payroll or actively had asked to be on a course.      </t>
    </r>
    <r>
      <rPr>
        <sz val="11"/>
        <color theme="1"/>
        <rFont val="Calibri"/>
        <family val="2"/>
        <scheme val="minor"/>
      </rPr>
      <t xml:space="preserve">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</si>
</sst>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44" fontId="0" fillId="0" borderId="0" xfId="1" applyFont="1"/>
    <xf numFmtId="44" fontId="0" fillId="0" borderId="0" xfId="0" applyNumberFormat="1"/>
    <xf numFmtId="0" fontId="0" fillId="0" borderId="0" xfId="0" applyAlignment="1">
      <alignment horizontal="center"/>
    </xf>
    <xf numFmtId="10" fontId="0" fillId="0" borderId="0" xfId="2" applyNumberFormat="1" applyFont="1"/>
    <xf numFmtId="0" fontId="0" fillId="0" borderId="0" xfId="0" quotePrefix="1"/>
    <xf numFmtId="0" fontId="0" fillId="0" borderId="0" xfId="0" applyAlignment="1">
      <alignment horizontal="right"/>
    </xf>
    <xf numFmtId="44" fontId="0" fillId="0" borderId="0" xfId="1" applyFont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Font="1" applyBorder="1" applyAlignment="1">
      <alignment horizontal="right"/>
    </xf>
    <xf numFmtId="44" fontId="2" fillId="0" borderId="0" xfId="1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0" fontId="4" fillId="0" borderId="0" xfId="3" applyNumberFormat="1" applyFont="1" applyAlignment="1">
      <alignment horizontal="center"/>
    </xf>
    <xf numFmtId="0" fontId="4" fillId="0" borderId="0" xfId="3" applyNumberFormat="1" applyFont="1" applyBorder="1" applyAlignment="1">
      <alignment horizontal="center"/>
    </xf>
    <xf numFmtId="9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44" fontId="0" fillId="0" borderId="0" xfId="1" applyFont="1" applyAlignment="1">
      <alignment horizontal="center"/>
    </xf>
    <xf numFmtId="44" fontId="5" fillId="0" borderId="0" xfId="0" applyNumberFormat="1" applyFont="1"/>
    <xf numFmtId="44" fontId="5" fillId="0" borderId="0" xfId="1" applyFont="1"/>
    <xf numFmtId="44" fontId="4" fillId="0" borderId="0" xfId="1" applyFont="1" applyAlignment="1">
      <alignment horizontal="center"/>
    </xf>
    <xf numFmtId="0" fontId="6" fillId="0" borderId="0" xfId="0" applyFont="1" applyAlignment="1">
      <alignment horizontal="right"/>
    </xf>
    <xf numFmtId="44" fontId="7" fillId="0" borderId="0" xfId="0" applyNumberFormat="1" applyFont="1"/>
    <xf numFmtId="0" fontId="0" fillId="0" borderId="0" xfId="0" applyBorder="1" applyAlignment="1">
      <alignment horizontal="right"/>
    </xf>
    <xf numFmtId="0" fontId="2" fillId="0" borderId="0" xfId="3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" fillId="0" borderId="0" xfId="0" applyFont="1" applyBorder="1"/>
    <xf numFmtId="0" fontId="3" fillId="0" borderId="0" xfId="0" applyFont="1" applyBorder="1"/>
    <xf numFmtId="0" fontId="0" fillId="0" borderId="1" xfId="0" applyBorder="1"/>
    <xf numFmtId="44" fontId="2" fillId="0" borderId="0" xfId="1" applyFont="1" applyBorder="1" applyAlignment="1">
      <alignment horizontal="center"/>
    </xf>
    <xf numFmtId="44" fontId="3" fillId="0" borderId="0" xfId="1" applyFont="1" applyBorder="1" applyAlignment="1">
      <alignment horizontal="center"/>
    </xf>
    <xf numFmtId="0" fontId="0" fillId="0" borderId="0" xfId="0" quotePrefix="1" applyAlignment="1">
      <alignment horizontal="right"/>
    </xf>
    <xf numFmtId="164" fontId="2" fillId="0" borderId="0" xfId="1" applyNumberFormat="1" applyFont="1"/>
    <xf numFmtId="0" fontId="0" fillId="0" borderId="0" xfId="0" applyAlignment="1">
      <alignment horizontal="left"/>
    </xf>
    <xf numFmtId="8" fontId="0" fillId="0" borderId="0" xfId="0" applyNumberFormat="1"/>
    <xf numFmtId="0" fontId="0" fillId="0" borderId="0" xfId="0" applyAlignment="1">
      <alignment horizontal="left" vertical="top" wrapText="1"/>
    </xf>
    <xf numFmtId="0" fontId="2" fillId="0" borderId="0" xfId="1" applyNumberFormat="1" applyFont="1"/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workbookViewId="0">
      <selection activeCell="B39" sqref="B39"/>
    </sheetView>
  </sheetViews>
  <sheetFormatPr baseColWidth="10" defaultColWidth="8.83203125" defaultRowHeight="14" x14ac:dyDescent="0"/>
  <cols>
    <col min="2" max="2" width="13.5" style="3" customWidth="1"/>
    <col min="3" max="3" width="14.33203125" customWidth="1"/>
    <col min="4" max="4" width="12.5" style="1" bestFit="1" customWidth="1"/>
    <col min="5" max="5" width="8.33203125" customWidth="1"/>
    <col min="6" max="6" width="14.1640625" customWidth="1"/>
    <col min="8" max="9" width="11.6640625" customWidth="1"/>
    <col min="10" max="10" width="8.83203125" style="3"/>
    <col min="11" max="11" width="11" customWidth="1"/>
  </cols>
  <sheetData>
    <row r="1" spans="1:6">
      <c r="B1" s="12" t="s">
        <v>28</v>
      </c>
    </row>
    <row r="3" spans="1:6">
      <c r="A3" s="38" t="s">
        <v>39</v>
      </c>
      <c r="B3" s="38"/>
      <c r="C3" s="38"/>
      <c r="D3" s="38"/>
      <c r="E3" s="38"/>
      <c r="F3" s="38"/>
    </row>
    <row r="4" spans="1:6">
      <c r="A4" s="38"/>
      <c r="B4" s="38"/>
      <c r="C4" s="38"/>
      <c r="D4" s="38"/>
      <c r="E4" s="38"/>
      <c r="F4" s="38"/>
    </row>
    <row r="5" spans="1:6">
      <c r="A5" s="38"/>
      <c r="B5" s="38"/>
      <c r="C5" s="38"/>
      <c r="D5" s="38"/>
      <c r="E5" s="38"/>
      <c r="F5" s="38"/>
    </row>
    <row r="6" spans="1:6">
      <c r="A6" s="38"/>
      <c r="B6" s="38"/>
      <c r="C6" s="38"/>
      <c r="D6" s="38"/>
      <c r="E6" s="38"/>
      <c r="F6" s="38"/>
    </row>
    <row r="7" spans="1:6">
      <c r="A7" s="38"/>
      <c r="B7" s="38"/>
      <c r="C7" s="38"/>
      <c r="D7" s="38"/>
      <c r="E7" s="38"/>
      <c r="F7" s="38"/>
    </row>
    <row r="8" spans="1:6">
      <c r="A8" s="38"/>
      <c r="B8" s="38"/>
      <c r="C8" s="38"/>
      <c r="D8" s="38"/>
      <c r="E8" s="38"/>
      <c r="F8" s="38"/>
    </row>
    <row r="9" spans="1:6">
      <c r="A9" s="5"/>
      <c r="B9" s="19"/>
      <c r="C9" s="35"/>
      <c r="F9" s="2"/>
    </row>
    <row r="10" spans="1:6">
      <c r="D10" s="7"/>
      <c r="F10" s="21"/>
    </row>
    <row r="11" spans="1:6">
      <c r="D11" s="7"/>
      <c r="E11" s="21"/>
      <c r="F11" s="2"/>
    </row>
    <row r="12" spans="1:6">
      <c r="A12" t="s">
        <v>29</v>
      </c>
      <c r="B12"/>
      <c r="C12" s="20" t="s">
        <v>20</v>
      </c>
      <c r="D12" s="3" t="s">
        <v>21</v>
      </c>
      <c r="E12" s="3" t="s">
        <v>22</v>
      </c>
      <c r="F12" s="3" t="s">
        <v>1</v>
      </c>
    </row>
    <row r="13" spans="1:6">
      <c r="B13"/>
      <c r="C13" s="23" t="s">
        <v>19</v>
      </c>
      <c r="D13" s="3" t="s">
        <v>20</v>
      </c>
      <c r="E13" s="3" t="s">
        <v>23</v>
      </c>
    </row>
    <row r="14" spans="1:6">
      <c r="A14" s="34" t="s">
        <v>24</v>
      </c>
      <c r="B14" s="18">
        <v>0.02</v>
      </c>
      <c r="C14" s="11">
        <v>72.599999999999994</v>
      </c>
      <c r="D14" s="2">
        <f>(1+B14)*C14</f>
        <v>74.051999999999992</v>
      </c>
      <c r="E14" s="3">
        <f>C25</f>
        <v>90</v>
      </c>
      <c r="F14" s="2">
        <f>E14*(D14-C14)</f>
        <v>130.67999999999984</v>
      </c>
    </row>
    <row r="15" spans="1:6">
      <c r="A15" s="34" t="s">
        <v>25</v>
      </c>
      <c r="B15" s="18">
        <v>0.03</v>
      </c>
      <c r="C15" s="11">
        <v>72.599999999999994</v>
      </c>
      <c r="D15" s="1">
        <f>(1+B14)*(1+B15)*C15</f>
        <v>76.273559999999989</v>
      </c>
      <c r="E15" s="3">
        <f>C29</f>
        <v>90</v>
      </c>
      <c r="F15" s="2">
        <f t="shared" ref="F15:F17" si="0">E15*(D15-C15)</f>
        <v>330.62039999999956</v>
      </c>
    </row>
    <row r="16" spans="1:6">
      <c r="A16" s="34" t="s">
        <v>26</v>
      </c>
      <c r="B16" s="18">
        <v>0.02</v>
      </c>
      <c r="C16" s="11">
        <v>72.599999999999994</v>
      </c>
      <c r="D16" s="2">
        <f>(1+B14)*(1+B15)*(1+B16)*C16</f>
        <v>77.799031199999988</v>
      </c>
      <c r="E16" s="3">
        <f>C33</f>
        <v>90</v>
      </c>
      <c r="F16" s="2">
        <f t="shared" si="0"/>
        <v>467.91280799999936</v>
      </c>
    </row>
    <row r="17" spans="1:13">
      <c r="A17" s="34" t="s">
        <v>27</v>
      </c>
      <c r="B17" s="18">
        <v>0.02</v>
      </c>
      <c r="C17" s="11">
        <v>72.599999999999994</v>
      </c>
      <c r="D17" s="2">
        <f>(1+B14)*(1+B15)*(1+B16)*(1+B17)*C17</f>
        <v>79.355011823999988</v>
      </c>
      <c r="E17" s="3">
        <f>C37</f>
        <v>45</v>
      </c>
      <c r="F17" s="2">
        <f t="shared" si="0"/>
        <v>303.97553207999971</v>
      </c>
    </row>
    <row r="18" spans="1:13">
      <c r="A18" s="6"/>
      <c r="B18"/>
      <c r="D18"/>
      <c r="E18" s="7" t="s">
        <v>0</v>
      </c>
      <c r="F18" s="21">
        <f>SUM(F14:F17)</f>
        <v>1233.1887400799985</v>
      </c>
    </row>
    <row r="19" spans="1:13">
      <c r="A19" s="6"/>
      <c r="B19"/>
      <c r="D19"/>
      <c r="E19" s="3"/>
    </row>
    <row r="20" spans="1:13">
      <c r="A20" s="36" t="s">
        <v>30</v>
      </c>
      <c r="B20"/>
      <c r="C20" s="4"/>
      <c r="D20"/>
      <c r="E20" s="1" t="s">
        <v>38</v>
      </c>
    </row>
    <row r="21" spans="1:13">
      <c r="A21" s="8" t="s">
        <v>18</v>
      </c>
      <c r="B21" s="9" t="s">
        <v>6</v>
      </c>
      <c r="C21" s="9" t="s">
        <v>2</v>
      </c>
      <c r="D21"/>
      <c r="E21" s="39">
        <v>3</v>
      </c>
      <c r="F21" s="22">
        <f>SUM(E21*100)</f>
        <v>300</v>
      </c>
    </row>
    <row r="22" spans="1:13">
      <c r="A22" s="6" t="s">
        <v>8</v>
      </c>
      <c r="B22" s="12">
        <v>3</v>
      </c>
      <c r="C22" s="16">
        <f>15*B22</f>
        <v>45</v>
      </c>
      <c r="D22"/>
      <c r="E22" s="1"/>
      <c r="F22" s="22"/>
    </row>
    <row r="23" spans="1:13">
      <c r="A23" s="6" t="s">
        <v>11</v>
      </c>
      <c r="B23" s="12">
        <v>3</v>
      </c>
      <c r="C23" s="16">
        <f>15*B23</f>
        <v>45</v>
      </c>
      <c r="D23"/>
    </row>
    <row r="24" spans="1:13">
      <c r="A24" s="26" t="s">
        <v>4</v>
      </c>
      <c r="B24" s="14"/>
      <c r="C24" s="27">
        <v>0</v>
      </c>
      <c r="D24"/>
    </row>
    <row r="25" spans="1:13" ht="15">
      <c r="A25" s="34" t="s">
        <v>24</v>
      </c>
      <c r="B25" s="9"/>
      <c r="C25" s="9">
        <f>SUM(C22:C24)</f>
        <v>90</v>
      </c>
      <c r="F25" s="24" t="s">
        <v>17</v>
      </c>
    </row>
    <row r="26" spans="1:13" ht="15">
      <c r="A26" s="26" t="s">
        <v>9</v>
      </c>
      <c r="B26" s="14">
        <v>3</v>
      </c>
      <c r="C26" s="17">
        <f>15*B26</f>
        <v>45</v>
      </c>
      <c r="D26"/>
      <c r="F26" s="25">
        <f>F18+F21</f>
        <v>1533.1887400799985</v>
      </c>
    </row>
    <row r="27" spans="1:13">
      <c r="A27" s="26" t="s">
        <v>10</v>
      </c>
      <c r="B27" s="14">
        <v>3</v>
      </c>
      <c r="C27" s="17">
        <f t="shared" ref="C27:C34" si="1">15*B27</f>
        <v>45</v>
      </c>
      <c r="D27"/>
      <c r="M27" t="s">
        <v>3</v>
      </c>
    </row>
    <row r="28" spans="1:13">
      <c r="A28" s="26" t="s">
        <v>5</v>
      </c>
      <c r="B28" s="14"/>
      <c r="C28" s="27">
        <v>0</v>
      </c>
    </row>
    <row r="29" spans="1:13">
      <c r="A29" s="34" t="s">
        <v>25</v>
      </c>
      <c r="B29" s="13"/>
      <c r="C29" s="9">
        <f>SUM(C26:C28)</f>
        <v>90</v>
      </c>
      <c r="D29"/>
    </row>
    <row r="30" spans="1:13">
      <c r="A30" s="26" t="s">
        <v>12</v>
      </c>
      <c r="B30" s="14">
        <v>3</v>
      </c>
      <c r="C30" s="17">
        <f t="shared" si="1"/>
        <v>45</v>
      </c>
      <c r="D30"/>
      <c r="E30" t="s">
        <v>31</v>
      </c>
    </row>
    <row r="31" spans="1:13">
      <c r="A31" s="10" t="s">
        <v>13</v>
      </c>
      <c r="B31" s="14">
        <v>3</v>
      </c>
      <c r="C31" s="17">
        <f>15*B31</f>
        <v>45</v>
      </c>
      <c r="D31"/>
      <c r="E31" t="s">
        <v>32</v>
      </c>
      <c r="F31" t="s">
        <v>33</v>
      </c>
    </row>
    <row r="32" spans="1:13">
      <c r="A32" s="28" t="s">
        <v>14</v>
      </c>
      <c r="B32" s="29"/>
      <c r="C32" s="27">
        <v>0</v>
      </c>
      <c r="E32" t="s">
        <v>34</v>
      </c>
      <c r="F32" s="37" t="s">
        <v>36</v>
      </c>
    </row>
    <row r="33" spans="1:6">
      <c r="A33" s="34" t="s">
        <v>26</v>
      </c>
      <c r="B33" s="15"/>
      <c r="C33" s="9">
        <f>SUM(C30:C32)</f>
        <v>90</v>
      </c>
      <c r="D33"/>
      <c r="E33" t="s">
        <v>37</v>
      </c>
      <c r="F33" t="s">
        <v>35</v>
      </c>
    </row>
    <row r="34" spans="1:6">
      <c r="A34" s="26" t="s">
        <v>15</v>
      </c>
      <c r="B34" s="14">
        <v>3</v>
      </c>
      <c r="C34" s="17">
        <f t="shared" si="1"/>
        <v>45</v>
      </c>
      <c r="D34"/>
    </row>
    <row r="35" spans="1:6">
      <c r="A35" s="26" t="s">
        <v>16</v>
      </c>
      <c r="B35" s="29"/>
      <c r="C35" s="32"/>
      <c r="D35"/>
    </row>
    <row r="36" spans="1:6">
      <c r="A36" s="10" t="s">
        <v>7</v>
      </c>
      <c r="B36" s="30"/>
      <c r="C36" s="33"/>
    </row>
    <row r="37" spans="1:6">
      <c r="A37" s="34" t="s">
        <v>27</v>
      </c>
      <c r="B37" s="31"/>
      <c r="C37" s="9">
        <f>SUM(C34:C36)</f>
        <v>45</v>
      </c>
      <c r="D37" s="3"/>
    </row>
  </sheetData>
  <mergeCells count="1">
    <mergeCell ref="A3:F8"/>
  </mergeCells>
  <phoneticPr fontId="8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Westchester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Basescu, Neil</dc:creator>
  <cp:lastModifiedBy>Claudia Jacques</cp:lastModifiedBy>
  <dcterms:created xsi:type="dcterms:W3CDTF">2017-09-06T16:52:30Z</dcterms:created>
  <dcterms:modified xsi:type="dcterms:W3CDTF">2018-02-22T16:07:17Z</dcterms:modified>
</cp:coreProperties>
</file>